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80" windowHeight="101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38" i="1" l="1"/>
  <c r="J39" i="1"/>
  <c r="J40" i="1"/>
  <c r="J41" i="1"/>
  <c r="J42" i="1"/>
  <c r="K42" i="1"/>
  <c r="L42" i="1"/>
  <c r="J43" i="1"/>
  <c r="L43" i="1" s="1"/>
  <c r="K43" i="1"/>
  <c r="J44" i="1"/>
  <c r="K44" i="1"/>
  <c r="L44" i="1" s="1"/>
  <c r="J45" i="1"/>
  <c r="K45" i="1"/>
  <c r="L45" i="1"/>
  <c r="J46" i="1"/>
  <c r="K46" i="1"/>
  <c r="L46" i="1"/>
  <c r="J47" i="1"/>
  <c r="L47" i="1" s="1"/>
  <c r="K47" i="1"/>
  <c r="J48" i="1"/>
  <c r="K48" i="1"/>
  <c r="L48" i="1" s="1"/>
  <c r="J49" i="1"/>
  <c r="K49" i="1"/>
  <c r="L49" i="1"/>
  <c r="J50" i="1"/>
  <c r="K50" i="1"/>
  <c r="L50" i="1"/>
  <c r="J51" i="1"/>
  <c r="L51" i="1" s="1"/>
  <c r="K51" i="1"/>
  <c r="J52" i="1"/>
  <c r="K52" i="1"/>
  <c r="L52" i="1" s="1"/>
  <c r="J53" i="1"/>
  <c r="K53" i="1"/>
  <c r="L53" i="1"/>
  <c r="J54" i="1"/>
  <c r="K54" i="1"/>
  <c r="L54" i="1"/>
  <c r="J55" i="1"/>
  <c r="L55" i="1" s="1"/>
  <c r="K55" i="1"/>
  <c r="J56" i="1"/>
  <c r="K56" i="1"/>
  <c r="L56" i="1" s="1"/>
  <c r="J57" i="1"/>
  <c r="K57" i="1"/>
  <c r="L57" i="1"/>
  <c r="J58" i="1"/>
  <c r="K58" i="1"/>
  <c r="L58" i="1"/>
  <c r="J59" i="1"/>
  <c r="L59" i="1" s="1"/>
  <c r="K59" i="1"/>
  <c r="J60" i="1"/>
  <c r="K60" i="1"/>
  <c r="L60" i="1" s="1"/>
  <c r="J61" i="1"/>
  <c r="K61" i="1"/>
  <c r="L61" i="1"/>
  <c r="J62" i="1"/>
  <c r="K62" i="1"/>
  <c r="L62" i="1"/>
  <c r="J63" i="1"/>
  <c r="L63" i="1" s="1"/>
  <c r="K63" i="1"/>
  <c r="J64" i="1"/>
  <c r="K64" i="1"/>
  <c r="L64" i="1" s="1"/>
  <c r="J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37" i="1"/>
  <c r="H7" i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I6" i="1" l="1"/>
  <c r="I7" i="1"/>
  <c r="J7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I33" i="1" l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C65" i="1"/>
  <c r="C33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37" i="1"/>
  <c r="K10" i="1" l="1"/>
  <c r="L10" i="1" s="1"/>
  <c r="A36" i="1"/>
  <c r="K5" i="1"/>
  <c r="L5" i="1" s="1"/>
  <c r="H37" i="1"/>
  <c r="K37" i="1" s="1"/>
  <c r="L37" i="1" s="1"/>
  <c r="H38" i="1"/>
  <c r="K38" i="1" s="1"/>
  <c r="L38" i="1" s="1"/>
  <c r="H39" i="1"/>
  <c r="K39" i="1" s="1"/>
  <c r="L39" i="1" s="1"/>
  <c r="H40" i="1"/>
  <c r="K40" i="1" s="1"/>
  <c r="L40" i="1" s="1"/>
  <c r="H41" i="1"/>
  <c r="K41" i="1" s="1"/>
  <c r="L41" i="1" s="1"/>
  <c r="K6" i="1"/>
  <c r="L6" i="1" s="1"/>
  <c r="K7" i="1"/>
  <c r="L7" i="1" s="1"/>
  <c r="K8" i="1"/>
  <c r="L8" i="1" s="1"/>
  <c r="K9" i="1"/>
  <c r="L9" i="1" s="1"/>
  <c r="D33" i="1" l="1"/>
  <c r="F65" i="1"/>
  <c r="G65" i="1" s="1"/>
  <c r="K65" i="1"/>
  <c r="K33" i="1"/>
  <c r="D74" i="1" s="1"/>
  <c r="F33" i="1"/>
  <c r="G33" i="1" s="1"/>
  <c r="J65" i="1"/>
  <c r="I65" i="1"/>
  <c r="D65" i="1" s="1"/>
  <c r="J33" i="1" l="1"/>
  <c r="J67" i="1" s="1"/>
  <c r="E65" i="1"/>
  <c r="H65" i="1" s="1"/>
  <c r="I67" i="1"/>
  <c r="G72" i="1"/>
  <c r="G74" i="1" s="1"/>
  <c r="K67" i="1"/>
  <c r="D78" i="1"/>
  <c r="G76" i="1"/>
  <c r="G78" i="1" s="1"/>
  <c r="L65" i="1"/>
  <c r="E33" i="1" l="1"/>
  <c r="H33" i="1" s="1"/>
  <c r="L33" i="1"/>
  <c r="L67" i="1" s="1"/>
  <c r="L70" i="1" s="1"/>
</calcChain>
</file>

<file path=xl/sharedStrings.xml><?xml version="1.0" encoding="utf-8"?>
<sst xmlns="http://schemas.openxmlformats.org/spreadsheetml/2006/main" count="53" uniqueCount="36">
  <si>
    <t>Turn</t>
  </si>
  <si>
    <t>IMU</t>
  </si>
  <si>
    <t>GMROI</t>
  </si>
  <si>
    <t>MMU</t>
  </si>
  <si>
    <t>GM $'s</t>
  </si>
  <si>
    <t>Current</t>
  </si>
  <si>
    <t>Planned</t>
  </si>
  <si>
    <t>Total</t>
  </si>
  <si>
    <t>MD $</t>
  </si>
  <si>
    <t>MD %</t>
  </si>
  <si>
    <t>Reduction in</t>
  </si>
  <si>
    <t xml:space="preserve">Reduction in </t>
  </si>
  <si>
    <t>Improvement in</t>
  </si>
  <si>
    <t>Gross Margin</t>
  </si>
  <si>
    <t>Increase in</t>
  </si>
  <si>
    <t>Changes</t>
  </si>
  <si>
    <t>Annual Sales</t>
  </si>
  <si>
    <t>Improvement</t>
  </si>
  <si>
    <t>in ROI</t>
  </si>
  <si>
    <t>Net Profit %</t>
  </si>
  <si>
    <t>Gross Margin $</t>
  </si>
  <si>
    <t>Gross Profit %</t>
  </si>
  <si>
    <t>Operating Exp</t>
  </si>
  <si>
    <t>Inv at Retail</t>
  </si>
  <si>
    <t>Inv at Cost</t>
  </si>
  <si>
    <t>Avg Inv@ Ret</t>
  </si>
  <si>
    <t>Avg Inv@Cost</t>
  </si>
  <si>
    <t>Formulas - do not change</t>
  </si>
  <si>
    <t>Class</t>
  </si>
  <si>
    <t>Enter data in white cells</t>
  </si>
  <si>
    <t>Dresses</t>
  </si>
  <si>
    <t>Tops</t>
  </si>
  <si>
    <t>Current Situation</t>
  </si>
  <si>
    <t>Planned Improvements</t>
  </si>
  <si>
    <t>KPI Calculator</t>
  </si>
  <si>
    <t>Proposed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</si>
</sst>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0" x14ac:knownFonts="1">
    <font>
      <sz val="10"/>
      <name val="Arial"/>
    </font>
    <font>
      <sz val="10"/>
      <name val="Arial"/>
    </font>
    <font>
      <b/>
      <u/>
      <sz val="10"/>
      <name val="Tahoma"/>
      <family val="2"/>
    </font>
    <font>
      <sz val="10"/>
      <name val="Tahoma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2" applyNumberFormat="1" applyFont="1"/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4" fillId="0" borderId="0" xfId="2" applyNumberFormat="1" applyFont="1" applyFill="1"/>
    <xf numFmtId="2" fontId="0" fillId="0" borderId="0" xfId="0" applyNumberFormat="1" applyFill="1"/>
    <xf numFmtId="164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164" fontId="0" fillId="0" borderId="0" xfId="2" applyNumberFormat="1" applyFont="1" applyFill="1"/>
    <xf numFmtId="164" fontId="1" fillId="0" borderId="0" xfId="2" applyNumberFormat="1" applyFont="1" applyFill="1"/>
    <xf numFmtId="164" fontId="2" fillId="2" borderId="1" xfId="2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6" fillId="0" borderId="0" xfId="0" applyFont="1"/>
    <xf numFmtId="164" fontId="4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164" fontId="0" fillId="2" borderId="1" xfId="2" applyNumberFormat="1" applyFont="1" applyFill="1" applyBorder="1" applyAlignment="1">
      <alignment horizontal="center"/>
    </xf>
    <xf numFmtId="165" fontId="0" fillId="2" borderId="1" xfId="0" applyNumberFormat="1" applyFill="1" applyBorder="1" applyAlignment="1"/>
    <xf numFmtId="164" fontId="4" fillId="2" borderId="1" xfId="2" applyNumberFormat="1" applyFont="1" applyFill="1" applyBorder="1" applyAlignment="1">
      <alignment horizontal="center"/>
    </xf>
    <xf numFmtId="10" fontId="4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/>
    <xf numFmtId="0" fontId="7" fillId="0" borderId="2" xfId="0" applyFont="1" applyFill="1" applyBorder="1"/>
    <xf numFmtId="164" fontId="0" fillId="0" borderId="0" xfId="2" applyNumberFormat="1" applyFont="1" applyFill="1" applyBorder="1"/>
    <xf numFmtId="164" fontId="7" fillId="0" borderId="0" xfId="2" applyNumberFormat="1" applyFont="1" applyFill="1" applyBorder="1"/>
    <xf numFmtId="10" fontId="0" fillId="0" borderId="3" xfId="3" applyNumberFormat="1" applyFont="1" applyFill="1" applyBorder="1"/>
    <xf numFmtId="2" fontId="4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0" fontId="5" fillId="2" borderId="1" xfId="3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164" fontId="6" fillId="2" borderId="0" xfId="2" applyNumberFormat="1" applyFont="1" applyFill="1"/>
    <xf numFmtId="0" fontId="6" fillId="2" borderId="0" xfId="0" applyFont="1" applyFill="1"/>
    <xf numFmtId="0" fontId="0" fillId="2" borderId="0" xfId="0" applyFill="1"/>
    <xf numFmtId="0" fontId="0" fillId="0" borderId="0" xfId="0" applyProtection="1">
      <protection locked="0"/>
    </xf>
    <xf numFmtId="0" fontId="2" fillId="2" borderId="0" xfId="0" applyFont="1" applyFill="1"/>
    <xf numFmtId="164" fontId="7" fillId="0" borderId="0" xfId="2" applyNumberFormat="1" applyFont="1"/>
    <xf numFmtId="164" fontId="0" fillId="0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9" fillId="0" borderId="0" xfId="0" applyFont="1" applyFill="1"/>
    <xf numFmtId="0" fontId="9" fillId="0" borderId="0" xfId="0" applyFont="1"/>
    <xf numFmtId="0" fontId="0" fillId="3" borderId="10" xfId="0" applyFill="1" applyBorder="1"/>
    <xf numFmtId="0" fontId="6" fillId="3" borderId="12" xfId="0" applyFont="1" applyFill="1" applyBorder="1"/>
    <xf numFmtId="164" fontId="6" fillId="3" borderId="13" xfId="0" applyNumberFormat="1" applyFont="1" applyFill="1" applyBorder="1" applyAlignment="1">
      <alignment horizontal="center"/>
    </xf>
    <xf numFmtId="43" fontId="6" fillId="3" borderId="14" xfId="1" applyFont="1" applyFill="1" applyBorder="1" applyAlignment="1">
      <alignment horizontal="right"/>
    </xf>
    <xf numFmtId="0" fontId="6" fillId="3" borderId="15" xfId="0" applyFont="1" applyFill="1" applyBorder="1"/>
    <xf numFmtId="0" fontId="6" fillId="3" borderId="16" xfId="0" applyFont="1" applyFill="1" applyBorder="1" applyAlignment="1">
      <alignment horizontal="center"/>
    </xf>
    <xf numFmtId="0" fontId="0" fillId="3" borderId="9" xfId="0" applyFill="1" applyBorder="1"/>
    <xf numFmtId="0" fontId="6" fillId="3" borderId="10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9" fontId="6" fillId="3" borderId="11" xfId="3" applyFont="1" applyFill="1" applyBorder="1" applyAlignment="1">
      <alignment horizontal="left"/>
    </xf>
    <xf numFmtId="164" fontId="9" fillId="4" borderId="4" xfId="2" applyNumberFormat="1" applyFont="1" applyFill="1" applyBorder="1"/>
    <xf numFmtId="0" fontId="0" fillId="4" borderId="5" xfId="0" applyFill="1" applyBorder="1"/>
    <xf numFmtId="164" fontId="7" fillId="4" borderId="5" xfId="2" applyNumberFormat="1" applyFont="1" applyFill="1" applyBorder="1"/>
    <xf numFmtId="10" fontId="0" fillId="4" borderId="6" xfId="3" applyNumberFormat="1" applyFont="1" applyFill="1" applyBorder="1"/>
    <xf numFmtId="0" fontId="7" fillId="4" borderId="7" xfId="0" applyFont="1" applyFill="1" applyBorder="1"/>
    <xf numFmtId="164" fontId="0" fillId="4" borderId="0" xfId="2" applyNumberFormat="1" applyFont="1" applyFill="1" applyBorder="1"/>
    <xf numFmtId="164" fontId="7" fillId="4" borderId="0" xfId="2" applyNumberFormat="1" applyFont="1" applyFill="1" applyBorder="1"/>
    <xf numFmtId="10" fontId="0" fillId="4" borderId="8" xfId="3" applyNumberFormat="1" applyFont="1" applyFill="1" applyBorder="1"/>
    <xf numFmtId="0" fontId="7" fillId="4" borderId="9" xfId="0" applyFont="1" applyFill="1" applyBorder="1"/>
    <xf numFmtId="164" fontId="0" fillId="4" borderId="10" xfId="2" applyNumberFormat="1" applyFont="1" applyFill="1" applyBorder="1"/>
    <xf numFmtId="164" fontId="7" fillId="4" borderId="10" xfId="2" applyNumberFormat="1" applyFont="1" applyFill="1" applyBorder="1"/>
    <xf numFmtId="10" fontId="0" fillId="4" borderId="11" xfId="3" applyNumberFormat="1" applyFont="1" applyFill="1" applyBorder="1"/>
    <xf numFmtId="164" fontId="9" fillId="5" borderId="4" xfId="2" applyNumberFormat="1" applyFont="1" applyFill="1" applyBorder="1"/>
    <xf numFmtId="0" fontId="0" fillId="5" borderId="5" xfId="0" applyFill="1" applyBorder="1"/>
    <xf numFmtId="164" fontId="7" fillId="5" borderId="5" xfId="2" applyNumberFormat="1" applyFont="1" applyFill="1" applyBorder="1"/>
    <xf numFmtId="10" fontId="0" fillId="5" borderId="6" xfId="3" applyNumberFormat="1" applyFont="1" applyFill="1" applyBorder="1"/>
    <xf numFmtId="0" fontId="7" fillId="5" borderId="7" xfId="0" applyFont="1" applyFill="1" applyBorder="1"/>
    <xf numFmtId="164" fontId="0" fillId="5" borderId="0" xfId="2" applyNumberFormat="1" applyFont="1" applyFill="1" applyBorder="1"/>
    <xf numFmtId="0" fontId="0" fillId="5" borderId="0" xfId="0" applyFill="1" applyBorder="1"/>
    <xf numFmtId="164" fontId="7" fillId="5" borderId="0" xfId="2" applyNumberFormat="1" applyFont="1" applyFill="1" applyBorder="1"/>
    <xf numFmtId="10" fontId="0" fillId="5" borderId="8" xfId="3" applyNumberFormat="1" applyFont="1" applyFill="1" applyBorder="1"/>
    <xf numFmtId="0" fontId="7" fillId="5" borderId="9" xfId="0" applyFont="1" applyFill="1" applyBorder="1"/>
    <xf numFmtId="164" fontId="0" fillId="5" borderId="10" xfId="2" applyNumberFormat="1" applyFont="1" applyFill="1" applyBorder="1"/>
    <xf numFmtId="0" fontId="0" fillId="5" borderId="10" xfId="0" applyFill="1" applyBorder="1"/>
    <xf numFmtId="164" fontId="7" fillId="5" borderId="10" xfId="2" applyNumberFormat="1" applyFont="1" applyFill="1" applyBorder="1"/>
    <xf numFmtId="10" fontId="0" fillId="5" borderId="11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="125" zoomScaleNormal="125" workbookViewId="0">
      <selection activeCell="J78" sqref="J78"/>
    </sheetView>
  </sheetViews>
  <sheetFormatPr defaultRowHeight="12.75" x14ac:dyDescent="0.2"/>
  <cols>
    <col min="1" max="1" width="6.7109375" customWidth="1"/>
    <col min="2" max="2" width="15.5703125" bestFit="1" customWidth="1"/>
    <col min="3" max="3" width="13.7109375" style="1" customWidth="1"/>
    <col min="4" max="4" width="11" customWidth="1"/>
    <col min="5" max="5" width="7.5703125" bestFit="1" customWidth="1"/>
    <col min="6" max="6" width="13.42578125" bestFit="1" customWidth="1"/>
    <col min="7" max="7" width="8.28515625" customWidth="1"/>
    <col min="8" max="8" width="8.5703125" customWidth="1"/>
    <col min="9" max="9" width="14.42578125" customWidth="1"/>
    <col min="10" max="10" width="13.7109375" customWidth="1"/>
    <col min="11" max="11" width="14.5703125" customWidth="1"/>
    <col min="12" max="12" width="11.5703125" customWidth="1"/>
    <col min="13" max="13" width="10.85546875" customWidth="1"/>
  </cols>
  <sheetData>
    <row r="1" spans="1:12" ht="15" x14ac:dyDescent="0.25">
      <c r="A1" s="46" t="s">
        <v>34</v>
      </c>
    </row>
    <row r="2" spans="1:12" ht="15" x14ac:dyDescent="0.25">
      <c r="A2" s="4"/>
      <c r="B2" s="9"/>
      <c r="C2" s="36" t="s">
        <v>27</v>
      </c>
      <c r="D2" s="37"/>
      <c r="E2" s="4"/>
      <c r="F2" s="45" t="s">
        <v>32</v>
      </c>
      <c r="G2" s="4"/>
      <c r="H2" s="4"/>
      <c r="I2" s="4"/>
      <c r="J2" s="4"/>
      <c r="K2" s="4"/>
      <c r="L2" s="4"/>
    </row>
    <row r="3" spans="1:12" x14ac:dyDescent="0.2">
      <c r="A3" s="35"/>
      <c r="C3" s="41" t="s">
        <v>29</v>
      </c>
    </row>
    <row r="4" spans="1:12" s="2" customFormat="1" x14ac:dyDescent="0.2">
      <c r="A4" s="40" t="s">
        <v>28</v>
      </c>
      <c r="B4" s="17" t="s">
        <v>5</v>
      </c>
      <c r="C4" s="12" t="s">
        <v>16</v>
      </c>
      <c r="D4" s="13" t="s">
        <v>0</v>
      </c>
      <c r="E4" s="13" t="s">
        <v>1</v>
      </c>
      <c r="F4" s="13" t="s">
        <v>8</v>
      </c>
      <c r="G4" s="13" t="s">
        <v>9</v>
      </c>
      <c r="H4" s="13" t="s">
        <v>3</v>
      </c>
      <c r="I4" s="13" t="s">
        <v>25</v>
      </c>
      <c r="J4" s="13" t="s">
        <v>26</v>
      </c>
      <c r="K4" s="13" t="s">
        <v>4</v>
      </c>
      <c r="L4" s="13" t="s">
        <v>2</v>
      </c>
    </row>
    <row r="5" spans="1:12" x14ac:dyDescent="0.2">
      <c r="A5" s="39">
        <v>100</v>
      </c>
      <c r="B5" s="39" t="s">
        <v>30</v>
      </c>
      <c r="C5" s="42">
        <v>100000</v>
      </c>
      <c r="D5" s="43">
        <v>2.5</v>
      </c>
      <c r="E5" s="43">
        <v>56</v>
      </c>
      <c r="F5" s="19">
        <f>IFERROR(C5*G5/100,"-")</f>
        <v>30000</v>
      </c>
      <c r="G5" s="43">
        <v>30</v>
      </c>
      <c r="H5" s="28">
        <f>IFERROR(E5-(100-E5)*G5/100,"-")</f>
        <v>42.8</v>
      </c>
      <c r="I5" s="18">
        <f>IFERROR(C5/D5,"-")</f>
        <v>40000</v>
      </c>
      <c r="J5" s="18">
        <f>IFERROR((100-E5)/100*I5,"-")</f>
        <v>17600</v>
      </c>
      <c r="K5" s="18">
        <f>C5*H5/100</f>
        <v>42800</v>
      </c>
      <c r="L5" s="28">
        <f>IFERROR(K5/J5,"-")</f>
        <v>2.4318181818181817</v>
      </c>
    </row>
    <row r="6" spans="1:12" x14ac:dyDescent="0.2">
      <c r="A6" s="39">
        <v>120</v>
      </c>
      <c r="B6" s="39" t="s">
        <v>31</v>
      </c>
      <c r="C6" s="42">
        <v>125000</v>
      </c>
      <c r="D6" s="43">
        <v>2.75</v>
      </c>
      <c r="E6" s="43">
        <v>56</v>
      </c>
      <c r="F6" s="19">
        <f t="shared" ref="F6:F32" si="0">IFERROR(C6*G6/100,"-")</f>
        <v>35000</v>
      </c>
      <c r="G6" s="43">
        <v>28</v>
      </c>
      <c r="H6" s="28">
        <f t="shared" ref="H6:H32" si="1">IFERROR(E6-(100-E6)*G6/100,"-")</f>
        <v>43.68</v>
      </c>
      <c r="I6" s="18">
        <f t="shared" ref="I6:I32" si="2">IFERROR(C6/D6,"-")</f>
        <v>45454.545454545456</v>
      </c>
      <c r="J6" s="18">
        <f t="shared" ref="J6:J32" si="3">IFERROR((100-E6)/100*I6,"-")</f>
        <v>20000</v>
      </c>
      <c r="K6" s="18">
        <f>C6*H6/100</f>
        <v>54600</v>
      </c>
      <c r="L6" s="28">
        <f t="shared" ref="L6:L32" si="4">IFERROR(K6/J6,"-")</f>
        <v>2.73</v>
      </c>
    </row>
    <row r="7" spans="1:12" x14ac:dyDescent="0.2">
      <c r="A7" s="39"/>
      <c r="B7" s="39"/>
      <c r="C7" s="42">
        <v>0</v>
      </c>
      <c r="D7" s="43">
        <v>0</v>
      </c>
      <c r="E7" s="43">
        <v>0</v>
      </c>
      <c r="F7" s="19">
        <f t="shared" si="0"/>
        <v>0</v>
      </c>
      <c r="G7" s="43">
        <v>0</v>
      </c>
      <c r="H7" s="28">
        <f t="shared" si="1"/>
        <v>0</v>
      </c>
      <c r="I7" s="18" t="str">
        <f t="shared" si="2"/>
        <v>-</v>
      </c>
      <c r="J7" s="18" t="str">
        <f t="shared" si="3"/>
        <v>-</v>
      </c>
      <c r="K7" s="18">
        <f>C7*H7/100</f>
        <v>0</v>
      </c>
      <c r="L7" s="28" t="str">
        <f t="shared" si="4"/>
        <v>-</v>
      </c>
    </row>
    <row r="8" spans="1:12" x14ac:dyDescent="0.2">
      <c r="A8" s="39"/>
      <c r="B8" s="39"/>
      <c r="C8" s="42">
        <v>0</v>
      </c>
      <c r="D8" s="43">
        <v>0</v>
      </c>
      <c r="E8" s="43">
        <v>0</v>
      </c>
      <c r="F8" s="19">
        <f t="shared" si="0"/>
        <v>0</v>
      </c>
      <c r="G8" s="43">
        <v>0</v>
      </c>
      <c r="H8" s="28">
        <f t="shared" si="1"/>
        <v>0</v>
      </c>
      <c r="I8" s="18" t="str">
        <f t="shared" si="2"/>
        <v>-</v>
      </c>
      <c r="J8" s="18" t="str">
        <f t="shared" si="3"/>
        <v>-</v>
      </c>
      <c r="K8" s="18">
        <f t="shared" ref="K8:K32" si="5">C8*H8/100</f>
        <v>0</v>
      </c>
      <c r="L8" s="28" t="str">
        <f t="shared" si="4"/>
        <v>-</v>
      </c>
    </row>
    <row r="9" spans="1:12" x14ac:dyDescent="0.2">
      <c r="A9" s="39"/>
      <c r="B9" s="39"/>
      <c r="C9" s="42">
        <v>0</v>
      </c>
      <c r="D9" s="43">
        <v>0</v>
      </c>
      <c r="E9" s="43">
        <v>0</v>
      </c>
      <c r="F9" s="19">
        <f t="shared" si="0"/>
        <v>0</v>
      </c>
      <c r="G9" s="43">
        <v>0</v>
      </c>
      <c r="H9" s="28">
        <f t="shared" si="1"/>
        <v>0</v>
      </c>
      <c r="I9" s="18" t="str">
        <f t="shared" si="2"/>
        <v>-</v>
      </c>
      <c r="J9" s="18" t="str">
        <f t="shared" si="3"/>
        <v>-</v>
      </c>
      <c r="K9" s="18">
        <f t="shared" si="5"/>
        <v>0</v>
      </c>
      <c r="L9" s="28" t="str">
        <f t="shared" si="4"/>
        <v>-</v>
      </c>
    </row>
    <row r="10" spans="1:12" x14ac:dyDescent="0.2">
      <c r="A10" s="39"/>
      <c r="B10" s="39"/>
      <c r="C10" s="42">
        <v>0</v>
      </c>
      <c r="D10" s="43">
        <v>0</v>
      </c>
      <c r="E10" s="43">
        <v>0</v>
      </c>
      <c r="F10" s="19">
        <f t="shared" si="0"/>
        <v>0</v>
      </c>
      <c r="G10" s="43">
        <v>0</v>
      </c>
      <c r="H10" s="28">
        <f t="shared" si="1"/>
        <v>0</v>
      </c>
      <c r="I10" s="18" t="str">
        <f t="shared" si="2"/>
        <v>-</v>
      </c>
      <c r="J10" s="18" t="str">
        <f t="shared" si="3"/>
        <v>-</v>
      </c>
      <c r="K10" s="18">
        <f t="shared" si="5"/>
        <v>0</v>
      </c>
      <c r="L10" s="28" t="str">
        <f t="shared" si="4"/>
        <v>-</v>
      </c>
    </row>
    <row r="11" spans="1:12" x14ac:dyDescent="0.2">
      <c r="A11" s="39"/>
      <c r="B11" s="39"/>
      <c r="C11" s="42">
        <v>0</v>
      </c>
      <c r="D11" s="43">
        <v>0</v>
      </c>
      <c r="E11" s="43">
        <v>0</v>
      </c>
      <c r="F11" s="19">
        <f t="shared" si="0"/>
        <v>0</v>
      </c>
      <c r="G11" s="43">
        <v>0</v>
      </c>
      <c r="H11" s="28">
        <f t="shared" si="1"/>
        <v>0</v>
      </c>
      <c r="I11" s="18" t="str">
        <f t="shared" si="2"/>
        <v>-</v>
      </c>
      <c r="J11" s="18" t="str">
        <f t="shared" si="3"/>
        <v>-</v>
      </c>
      <c r="K11" s="18">
        <f t="shared" si="5"/>
        <v>0</v>
      </c>
      <c r="L11" s="28" t="str">
        <f t="shared" si="4"/>
        <v>-</v>
      </c>
    </row>
    <row r="12" spans="1:12" x14ac:dyDescent="0.2">
      <c r="A12" s="39"/>
      <c r="B12" s="39"/>
      <c r="C12" s="42">
        <v>0</v>
      </c>
      <c r="D12" s="43">
        <v>0</v>
      </c>
      <c r="E12" s="43">
        <v>0</v>
      </c>
      <c r="F12" s="19">
        <f t="shared" si="0"/>
        <v>0</v>
      </c>
      <c r="G12" s="43">
        <v>0</v>
      </c>
      <c r="H12" s="28">
        <f t="shared" si="1"/>
        <v>0</v>
      </c>
      <c r="I12" s="18" t="str">
        <f t="shared" si="2"/>
        <v>-</v>
      </c>
      <c r="J12" s="18" t="str">
        <f t="shared" si="3"/>
        <v>-</v>
      </c>
      <c r="K12" s="18">
        <f t="shared" si="5"/>
        <v>0</v>
      </c>
      <c r="L12" s="28" t="str">
        <f t="shared" si="4"/>
        <v>-</v>
      </c>
    </row>
    <row r="13" spans="1:12" x14ac:dyDescent="0.2">
      <c r="A13" s="39"/>
      <c r="B13" s="39"/>
      <c r="C13" s="42">
        <v>0</v>
      </c>
      <c r="D13" s="43">
        <v>0</v>
      </c>
      <c r="E13" s="43">
        <v>0</v>
      </c>
      <c r="F13" s="19">
        <f t="shared" si="0"/>
        <v>0</v>
      </c>
      <c r="G13" s="43">
        <v>0</v>
      </c>
      <c r="H13" s="28">
        <f t="shared" si="1"/>
        <v>0</v>
      </c>
      <c r="I13" s="18" t="str">
        <f t="shared" si="2"/>
        <v>-</v>
      </c>
      <c r="J13" s="18" t="str">
        <f t="shared" si="3"/>
        <v>-</v>
      </c>
      <c r="K13" s="18">
        <f t="shared" si="5"/>
        <v>0</v>
      </c>
      <c r="L13" s="28" t="str">
        <f t="shared" si="4"/>
        <v>-</v>
      </c>
    </row>
    <row r="14" spans="1:12" x14ac:dyDescent="0.2">
      <c r="A14" s="39"/>
      <c r="B14" s="39"/>
      <c r="C14" s="42">
        <v>0</v>
      </c>
      <c r="D14" s="43">
        <v>0</v>
      </c>
      <c r="E14" s="43">
        <v>0</v>
      </c>
      <c r="F14" s="19">
        <f t="shared" si="0"/>
        <v>0</v>
      </c>
      <c r="G14" s="43">
        <v>0</v>
      </c>
      <c r="H14" s="28">
        <f t="shared" si="1"/>
        <v>0</v>
      </c>
      <c r="I14" s="18" t="str">
        <f t="shared" si="2"/>
        <v>-</v>
      </c>
      <c r="J14" s="18" t="str">
        <f t="shared" si="3"/>
        <v>-</v>
      </c>
      <c r="K14" s="18">
        <f t="shared" si="5"/>
        <v>0</v>
      </c>
      <c r="L14" s="28" t="str">
        <f t="shared" si="4"/>
        <v>-</v>
      </c>
    </row>
    <row r="15" spans="1:12" x14ac:dyDescent="0.2">
      <c r="A15" s="39"/>
      <c r="B15" s="39"/>
      <c r="C15" s="42">
        <v>0</v>
      </c>
      <c r="D15" s="43">
        <v>0</v>
      </c>
      <c r="E15" s="43">
        <v>0</v>
      </c>
      <c r="F15" s="19">
        <f t="shared" si="0"/>
        <v>0</v>
      </c>
      <c r="G15" s="43">
        <v>0</v>
      </c>
      <c r="H15" s="28">
        <f t="shared" si="1"/>
        <v>0</v>
      </c>
      <c r="I15" s="18" t="str">
        <f t="shared" si="2"/>
        <v>-</v>
      </c>
      <c r="J15" s="18" t="str">
        <f t="shared" si="3"/>
        <v>-</v>
      </c>
      <c r="K15" s="18">
        <f t="shared" si="5"/>
        <v>0</v>
      </c>
      <c r="L15" s="28" t="str">
        <f t="shared" si="4"/>
        <v>-</v>
      </c>
    </row>
    <row r="16" spans="1:12" x14ac:dyDescent="0.2">
      <c r="A16" s="39"/>
      <c r="B16" s="39"/>
      <c r="C16" s="42">
        <v>0</v>
      </c>
      <c r="D16" s="43">
        <v>0</v>
      </c>
      <c r="E16" s="43">
        <v>0</v>
      </c>
      <c r="F16" s="19">
        <f t="shared" si="0"/>
        <v>0</v>
      </c>
      <c r="G16" s="43">
        <v>0</v>
      </c>
      <c r="H16" s="28">
        <f t="shared" si="1"/>
        <v>0</v>
      </c>
      <c r="I16" s="18" t="str">
        <f t="shared" si="2"/>
        <v>-</v>
      </c>
      <c r="J16" s="18" t="str">
        <f t="shared" si="3"/>
        <v>-</v>
      </c>
      <c r="K16" s="18">
        <f t="shared" si="5"/>
        <v>0</v>
      </c>
      <c r="L16" s="28" t="str">
        <f t="shared" si="4"/>
        <v>-</v>
      </c>
    </row>
    <row r="17" spans="1:12" x14ac:dyDescent="0.2">
      <c r="A17" s="39"/>
      <c r="B17" s="39"/>
      <c r="C17" s="42">
        <v>0</v>
      </c>
      <c r="D17" s="43">
        <v>0</v>
      </c>
      <c r="E17" s="43">
        <v>0</v>
      </c>
      <c r="F17" s="19">
        <f t="shared" si="0"/>
        <v>0</v>
      </c>
      <c r="G17" s="43">
        <v>0</v>
      </c>
      <c r="H17" s="28">
        <f t="shared" si="1"/>
        <v>0</v>
      </c>
      <c r="I17" s="18" t="str">
        <f t="shared" si="2"/>
        <v>-</v>
      </c>
      <c r="J17" s="18" t="str">
        <f t="shared" si="3"/>
        <v>-</v>
      </c>
      <c r="K17" s="18">
        <f t="shared" si="5"/>
        <v>0</v>
      </c>
      <c r="L17" s="28" t="str">
        <f t="shared" si="4"/>
        <v>-</v>
      </c>
    </row>
    <row r="18" spans="1:12" x14ac:dyDescent="0.2">
      <c r="A18" s="39"/>
      <c r="B18" s="39"/>
      <c r="C18" s="42">
        <v>0</v>
      </c>
      <c r="D18" s="43">
        <v>0</v>
      </c>
      <c r="E18" s="43">
        <v>0</v>
      </c>
      <c r="F18" s="19">
        <f t="shared" si="0"/>
        <v>0</v>
      </c>
      <c r="G18" s="43">
        <v>0</v>
      </c>
      <c r="H18" s="28">
        <f t="shared" si="1"/>
        <v>0</v>
      </c>
      <c r="I18" s="18" t="str">
        <f t="shared" si="2"/>
        <v>-</v>
      </c>
      <c r="J18" s="18" t="str">
        <f t="shared" si="3"/>
        <v>-</v>
      </c>
      <c r="K18" s="18">
        <f t="shared" si="5"/>
        <v>0</v>
      </c>
      <c r="L18" s="28" t="str">
        <f t="shared" si="4"/>
        <v>-</v>
      </c>
    </row>
    <row r="19" spans="1:12" x14ac:dyDescent="0.2">
      <c r="A19" s="39"/>
      <c r="B19" s="39"/>
      <c r="C19" s="42">
        <v>0</v>
      </c>
      <c r="D19" s="43">
        <v>0</v>
      </c>
      <c r="E19" s="43">
        <v>0</v>
      </c>
      <c r="F19" s="19">
        <f t="shared" si="0"/>
        <v>0</v>
      </c>
      <c r="G19" s="43">
        <v>0</v>
      </c>
      <c r="H19" s="28">
        <f t="shared" si="1"/>
        <v>0</v>
      </c>
      <c r="I19" s="18" t="str">
        <f t="shared" si="2"/>
        <v>-</v>
      </c>
      <c r="J19" s="18" t="str">
        <f t="shared" si="3"/>
        <v>-</v>
      </c>
      <c r="K19" s="18">
        <f t="shared" si="5"/>
        <v>0</v>
      </c>
      <c r="L19" s="28" t="str">
        <f t="shared" si="4"/>
        <v>-</v>
      </c>
    </row>
    <row r="20" spans="1:12" x14ac:dyDescent="0.2">
      <c r="A20" s="39"/>
      <c r="B20" s="39"/>
      <c r="C20" s="42">
        <v>0</v>
      </c>
      <c r="D20" s="43">
        <v>0</v>
      </c>
      <c r="E20" s="43">
        <v>0</v>
      </c>
      <c r="F20" s="19">
        <f t="shared" si="0"/>
        <v>0</v>
      </c>
      <c r="G20" s="43">
        <v>0</v>
      </c>
      <c r="H20" s="28">
        <f t="shared" si="1"/>
        <v>0</v>
      </c>
      <c r="I20" s="18" t="str">
        <f t="shared" si="2"/>
        <v>-</v>
      </c>
      <c r="J20" s="18" t="str">
        <f t="shared" si="3"/>
        <v>-</v>
      </c>
      <c r="K20" s="18">
        <f t="shared" si="5"/>
        <v>0</v>
      </c>
      <c r="L20" s="28" t="str">
        <f t="shared" si="4"/>
        <v>-</v>
      </c>
    </row>
    <row r="21" spans="1:12" x14ac:dyDescent="0.2">
      <c r="A21" s="39"/>
      <c r="B21" s="39"/>
      <c r="C21" s="42">
        <v>0</v>
      </c>
      <c r="D21" s="43">
        <v>0</v>
      </c>
      <c r="E21" s="43">
        <v>0</v>
      </c>
      <c r="F21" s="19">
        <f t="shared" si="0"/>
        <v>0</v>
      </c>
      <c r="G21" s="43">
        <v>0</v>
      </c>
      <c r="H21" s="28">
        <f t="shared" si="1"/>
        <v>0</v>
      </c>
      <c r="I21" s="18" t="str">
        <f t="shared" si="2"/>
        <v>-</v>
      </c>
      <c r="J21" s="18" t="str">
        <f t="shared" si="3"/>
        <v>-</v>
      </c>
      <c r="K21" s="18">
        <f t="shared" si="5"/>
        <v>0</v>
      </c>
      <c r="L21" s="28" t="str">
        <f t="shared" si="4"/>
        <v>-</v>
      </c>
    </row>
    <row r="22" spans="1:12" x14ac:dyDescent="0.2">
      <c r="A22" s="39"/>
      <c r="B22" s="39"/>
      <c r="C22" s="42">
        <v>0</v>
      </c>
      <c r="D22" s="43">
        <v>0</v>
      </c>
      <c r="E22" s="43">
        <v>0</v>
      </c>
      <c r="F22" s="19">
        <f t="shared" si="0"/>
        <v>0</v>
      </c>
      <c r="G22" s="43">
        <v>0</v>
      </c>
      <c r="H22" s="28">
        <f t="shared" si="1"/>
        <v>0</v>
      </c>
      <c r="I22" s="18" t="str">
        <f t="shared" si="2"/>
        <v>-</v>
      </c>
      <c r="J22" s="18" t="str">
        <f t="shared" si="3"/>
        <v>-</v>
      </c>
      <c r="K22" s="18">
        <f t="shared" si="5"/>
        <v>0</v>
      </c>
      <c r="L22" s="28" t="str">
        <f t="shared" si="4"/>
        <v>-</v>
      </c>
    </row>
    <row r="23" spans="1:12" x14ac:dyDescent="0.2">
      <c r="A23" s="39"/>
      <c r="B23" s="39"/>
      <c r="C23" s="42">
        <v>0</v>
      </c>
      <c r="D23" s="43">
        <v>0</v>
      </c>
      <c r="E23" s="43">
        <v>0</v>
      </c>
      <c r="F23" s="19">
        <f t="shared" si="0"/>
        <v>0</v>
      </c>
      <c r="G23" s="43">
        <v>0</v>
      </c>
      <c r="H23" s="28">
        <f t="shared" si="1"/>
        <v>0</v>
      </c>
      <c r="I23" s="18" t="str">
        <f t="shared" si="2"/>
        <v>-</v>
      </c>
      <c r="J23" s="18" t="str">
        <f t="shared" si="3"/>
        <v>-</v>
      </c>
      <c r="K23" s="18">
        <f t="shared" si="5"/>
        <v>0</v>
      </c>
      <c r="L23" s="28" t="str">
        <f t="shared" si="4"/>
        <v>-</v>
      </c>
    </row>
    <row r="24" spans="1:12" x14ac:dyDescent="0.2">
      <c r="A24" s="39"/>
      <c r="B24" s="39"/>
      <c r="C24" s="42">
        <v>0</v>
      </c>
      <c r="D24" s="43">
        <v>0</v>
      </c>
      <c r="E24" s="43">
        <v>0</v>
      </c>
      <c r="F24" s="19">
        <f t="shared" si="0"/>
        <v>0</v>
      </c>
      <c r="G24" s="43">
        <v>0</v>
      </c>
      <c r="H24" s="28">
        <f t="shared" si="1"/>
        <v>0</v>
      </c>
      <c r="I24" s="18" t="str">
        <f t="shared" si="2"/>
        <v>-</v>
      </c>
      <c r="J24" s="18" t="str">
        <f t="shared" si="3"/>
        <v>-</v>
      </c>
      <c r="K24" s="18">
        <f t="shared" si="5"/>
        <v>0</v>
      </c>
      <c r="L24" s="28" t="str">
        <f t="shared" si="4"/>
        <v>-</v>
      </c>
    </row>
    <row r="25" spans="1:12" x14ac:dyDescent="0.2">
      <c r="A25" s="39"/>
      <c r="B25" s="39"/>
      <c r="C25" s="42">
        <v>0</v>
      </c>
      <c r="D25" s="43">
        <v>0</v>
      </c>
      <c r="E25" s="43">
        <v>0</v>
      </c>
      <c r="F25" s="19">
        <f t="shared" si="0"/>
        <v>0</v>
      </c>
      <c r="G25" s="43">
        <v>0</v>
      </c>
      <c r="H25" s="28">
        <f t="shared" si="1"/>
        <v>0</v>
      </c>
      <c r="I25" s="18" t="str">
        <f t="shared" si="2"/>
        <v>-</v>
      </c>
      <c r="J25" s="18" t="str">
        <f t="shared" si="3"/>
        <v>-</v>
      </c>
      <c r="K25" s="18">
        <f t="shared" si="5"/>
        <v>0</v>
      </c>
      <c r="L25" s="28" t="str">
        <f t="shared" si="4"/>
        <v>-</v>
      </c>
    </row>
    <row r="26" spans="1:12" x14ac:dyDescent="0.2">
      <c r="A26" s="39"/>
      <c r="B26" s="39"/>
      <c r="C26" s="42">
        <v>0</v>
      </c>
      <c r="D26" s="43">
        <v>0</v>
      </c>
      <c r="E26" s="43">
        <v>0</v>
      </c>
      <c r="F26" s="19">
        <f t="shared" si="0"/>
        <v>0</v>
      </c>
      <c r="G26" s="43">
        <v>0</v>
      </c>
      <c r="H26" s="28">
        <f t="shared" si="1"/>
        <v>0</v>
      </c>
      <c r="I26" s="18" t="str">
        <f t="shared" si="2"/>
        <v>-</v>
      </c>
      <c r="J26" s="18" t="str">
        <f t="shared" si="3"/>
        <v>-</v>
      </c>
      <c r="K26" s="18">
        <f t="shared" si="5"/>
        <v>0</v>
      </c>
      <c r="L26" s="28" t="str">
        <f t="shared" si="4"/>
        <v>-</v>
      </c>
    </row>
    <row r="27" spans="1:12" x14ac:dyDescent="0.2">
      <c r="A27" s="39"/>
      <c r="B27" s="39"/>
      <c r="C27" s="42">
        <v>0</v>
      </c>
      <c r="D27" s="43">
        <v>0</v>
      </c>
      <c r="E27" s="43">
        <v>0</v>
      </c>
      <c r="F27" s="19">
        <f t="shared" si="0"/>
        <v>0</v>
      </c>
      <c r="G27" s="43">
        <v>0</v>
      </c>
      <c r="H27" s="28">
        <f t="shared" si="1"/>
        <v>0</v>
      </c>
      <c r="I27" s="18" t="str">
        <f t="shared" si="2"/>
        <v>-</v>
      </c>
      <c r="J27" s="18" t="str">
        <f t="shared" si="3"/>
        <v>-</v>
      </c>
      <c r="K27" s="18">
        <f t="shared" si="5"/>
        <v>0</v>
      </c>
      <c r="L27" s="28" t="str">
        <f t="shared" si="4"/>
        <v>-</v>
      </c>
    </row>
    <row r="28" spans="1:12" x14ac:dyDescent="0.2">
      <c r="A28" s="39"/>
      <c r="B28" s="39"/>
      <c r="C28" s="42">
        <v>0</v>
      </c>
      <c r="D28" s="43">
        <v>0</v>
      </c>
      <c r="E28" s="43">
        <v>0</v>
      </c>
      <c r="F28" s="19">
        <f t="shared" si="0"/>
        <v>0</v>
      </c>
      <c r="G28" s="43">
        <v>0</v>
      </c>
      <c r="H28" s="28">
        <f t="shared" si="1"/>
        <v>0</v>
      </c>
      <c r="I28" s="18" t="str">
        <f t="shared" si="2"/>
        <v>-</v>
      </c>
      <c r="J28" s="18" t="str">
        <f t="shared" si="3"/>
        <v>-</v>
      </c>
      <c r="K28" s="18">
        <f t="shared" si="5"/>
        <v>0</v>
      </c>
      <c r="L28" s="28" t="str">
        <f t="shared" si="4"/>
        <v>-</v>
      </c>
    </row>
    <row r="29" spans="1:12" x14ac:dyDescent="0.2">
      <c r="A29" s="39"/>
      <c r="B29" s="39"/>
      <c r="C29" s="42">
        <v>0</v>
      </c>
      <c r="D29" s="43">
        <v>0</v>
      </c>
      <c r="E29" s="43">
        <v>0</v>
      </c>
      <c r="F29" s="19">
        <f t="shared" si="0"/>
        <v>0</v>
      </c>
      <c r="G29" s="43">
        <v>0</v>
      </c>
      <c r="H29" s="28">
        <f t="shared" si="1"/>
        <v>0</v>
      </c>
      <c r="I29" s="18" t="str">
        <f t="shared" si="2"/>
        <v>-</v>
      </c>
      <c r="J29" s="18" t="str">
        <f t="shared" si="3"/>
        <v>-</v>
      </c>
      <c r="K29" s="18">
        <f t="shared" si="5"/>
        <v>0</v>
      </c>
      <c r="L29" s="28" t="str">
        <f t="shared" si="4"/>
        <v>-</v>
      </c>
    </row>
    <row r="30" spans="1:12" x14ac:dyDescent="0.2">
      <c r="A30" s="39"/>
      <c r="B30" s="39"/>
      <c r="C30" s="42">
        <v>0</v>
      </c>
      <c r="D30" s="43">
        <v>0</v>
      </c>
      <c r="E30" s="43">
        <v>0</v>
      </c>
      <c r="F30" s="19">
        <f t="shared" si="0"/>
        <v>0</v>
      </c>
      <c r="G30" s="43">
        <v>0</v>
      </c>
      <c r="H30" s="28">
        <f t="shared" si="1"/>
        <v>0</v>
      </c>
      <c r="I30" s="18" t="str">
        <f t="shared" si="2"/>
        <v>-</v>
      </c>
      <c r="J30" s="18" t="str">
        <f t="shared" si="3"/>
        <v>-</v>
      </c>
      <c r="K30" s="18">
        <f t="shared" si="5"/>
        <v>0</v>
      </c>
      <c r="L30" s="28" t="str">
        <f t="shared" si="4"/>
        <v>-</v>
      </c>
    </row>
    <row r="31" spans="1:12" x14ac:dyDescent="0.2">
      <c r="A31" s="39"/>
      <c r="B31" s="39"/>
      <c r="C31" s="42">
        <v>0</v>
      </c>
      <c r="D31" s="43">
        <v>0</v>
      </c>
      <c r="E31" s="43">
        <v>0</v>
      </c>
      <c r="F31" s="19">
        <f t="shared" si="0"/>
        <v>0</v>
      </c>
      <c r="G31" s="43">
        <v>0</v>
      </c>
      <c r="H31" s="28">
        <f t="shared" si="1"/>
        <v>0</v>
      </c>
      <c r="I31" s="18" t="str">
        <f t="shared" si="2"/>
        <v>-</v>
      </c>
      <c r="J31" s="18" t="str">
        <f t="shared" si="3"/>
        <v>-</v>
      </c>
      <c r="K31" s="18">
        <f t="shared" si="5"/>
        <v>0</v>
      </c>
      <c r="L31" s="28" t="str">
        <f t="shared" si="4"/>
        <v>-</v>
      </c>
    </row>
    <row r="32" spans="1:12" x14ac:dyDescent="0.2">
      <c r="A32" s="39"/>
      <c r="B32" s="39"/>
      <c r="C32" s="42">
        <v>0</v>
      </c>
      <c r="D32" s="43">
        <v>0</v>
      </c>
      <c r="E32" s="43">
        <v>0</v>
      </c>
      <c r="F32" s="19">
        <f t="shared" si="0"/>
        <v>0</v>
      </c>
      <c r="G32" s="43">
        <v>0</v>
      </c>
      <c r="H32" s="28">
        <f t="shared" si="1"/>
        <v>0</v>
      </c>
      <c r="I32" s="18" t="str">
        <f t="shared" si="2"/>
        <v>-</v>
      </c>
      <c r="J32" s="18" t="str">
        <f t="shared" si="3"/>
        <v>-</v>
      </c>
      <c r="K32" s="18">
        <f t="shared" si="5"/>
        <v>0</v>
      </c>
      <c r="L32" s="28" t="str">
        <f t="shared" si="4"/>
        <v>-</v>
      </c>
    </row>
    <row r="33" spans="1:12" ht="15" x14ac:dyDescent="0.35">
      <c r="B33" s="14" t="s">
        <v>7</v>
      </c>
      <c r="C33" s="20">
        <f>SUM(C5:C32)</f>
        <v>225000</v>
      </c>
      <c r="D33" s="27">
        <f>C33/I33</f>
        <v>2.6329787234042552</v>
      </c>
      <c r="E33" s="21">
        <f>(I33-J33)/I33</f>
        <v>0.56000000000000005</v>
      </c>
      <c r="F33" s="22">
        <f>SUM(F5:F32)</f>
        <v>65000</v>
      </c>
      <c r="G33" s="21">
        <f>F33/C33</f>
        <v>0.28888888888888886</v>
      </c>
      <c r="H33" s="29">
        <f>E33-(1-E33)*G33</f>
        <v>0.43288888888888899</v>
      </c>
      <c r="I33" s="20">
        <f>SUM(I5:I32)</f>
        <v>85454.545454545456</v>
      </c>
      <c r="J33" s="20">
        <f>SUM(J5:J32)</f>
        <v>37600</v>
      </c>
      <c r="K33" s="20">
        <f>SUM(K5:K32)</f>
        <v>97400</v>
      </c>
      <c r="L33" s="32">
        <f>K33/J33</f>
        <v>2.5904255319148937</v>
      </c>
    </row>
    <row r="34" spans="1:12" x14ac:dyDescent="0.2">
      <c r="B34" s="14"/>
      <c r="C34"/>
    </row>
    <row r="35" spans="1:12" ht="16.5" x14ac:dyDescent="0.35">
      <c r="A35" s="4"/>
      <c r="B35" s="4"/>
      <c r="C35"/>
      <c r="F35" s="46" t="s">
        <v>33</v>
      </c>
      <c r="H35" s="3"/>
      <c r="I35" s="5"/>
      <c r="J35" s="5"/>
      <c r="K35" s="5"/>
      <c r="L35" s="6"/>
    </row>
    <row r="36" spans="1:12" ht="15" customHeight="1" x14ac:dyDescent="0.2">
      <c r="A36" s="31" t="str">
        <f t="shared" ref="A36:A64" si="6">A4</f>
        <v>Class</v>
      </c>
      <c r="B36" s="31" t="s">
        <v>6</v>
      </c>
      <c r="C36" s="12" t="s">
        <v>16</v>
      </c>
      <c r="D36" s="13" t="s">
        <v>0</v>
      </c>
      <c r="E36" s="13" t="s">
        <v>1</v>
      </c>
      <c r="F36" s="30" t="s">
        <v>8</v>
      </c>
      <c r="G36" s="13" t="s">
        <v>9</v>
      </c>
      <c r="H36" s="13" t="s">
        <v>3</v>
      </c>
      <c r="I36" s="13" t="s">
        <v>25</v>
      </c>
      <c r="J36" s="13" t="s">
        <v>26</v>
      </c>
      <c r="K36" s="13" t="s">
        <v>4</v>
      </c>
      <c r="L36" s="13" t="s">
        <v>2</v>
      </c>
    </row>
    <row r="37" spans="1:12" x14ac:dyDescent="0.2">
      <c r="A37" s="38">
        <f t="shared" si="6"/>
        <v>100</v>
      </c>
      <c r="B37" s="38" t="str">
        <f t="shared" ref="B37:B64" si="7">B5</f>
        <v>Dresses</v>
      </c>
      <c r="C37" s="42">
        <v>105000</v>
      </c>
      <c r="D37" s="43">
        <v>2.65</v>
      </c>
      <c r="E37" s="43">
        <v>56</v>
      </c>
      <c r="F37" s="19">
        <f>IFERROR(C37*G37/100,"-")</f>
        <v>29400</v>
      </c>
      <c r="G37" s="43">
        <v>28</v>
      </c>
      <c r="H37" s="28">
        <f t="shared" ref="H37:H41" si="8">E37-(100-E37)*G37/100</f>
        <v>43.68</v>
      </c>
      <c r="I37" s="18">
        <f>IFERROR(C37/D37,"-")</f>
        <v>39622.641509433961</v>
      </c>
      <c r="J37" s="18">
        <f>IFERROR((100-E37)/100*I37,"-")</f>
        <v>17433.962264150941</v>
      </c>
      <c r="K37" s="18">
        <f>C37*H37/100</f>
        <v>45864</v>
      </c>
      <c r="L37" s="28">
        <f>IFERROR(K37/J37,"-")</f>
        <v>2.630727272727273</v>
      </c>
    </row>
    <row r="38" spans="1:12" x14ac:dyDescent="0.2">
      <c r="A38" s="38">
        <f t="shared" si="6"/>
        <v>120</v>
      </c>
      <c r="B38" s="38" t="str">
        <f t="shared" si="7"/>
        <v>Tops</v>
      </c>
      <c r="C38" s="42">
        <v>125000</v>
      </c>
      <c r="D38" s="43">
        <v>2.75</v>
      </c>
      <c r="E38" s="43">
        <v>56</v>
      </c>
      <c r="F38" s="19">
        <f t="shared" ref="F38:F64" si="9">IFERROR(C38*G38/100,"-")</f>
        <v>31250</v>
      </c>
      <c r="G38" s="43">
        <v>25</v>
      </c>
      <c r="H38" s="28">
        <f t="shared" si="8"/>
        <v>45</v>
      </c>
      <c r="I38" s="18">
        <f t="shared" ref="I38:I64" si="10">IFERROR(C38/D38,"-")</f>
        <v>45454.545454545456</v>
      </c>
      <c r="J38" s="18">
        <f t="shared" ref="J38:J64" si="11">IFERROR((100-E38)/100*I38,"-")</f>
        <v>20000</v>
      </c>
      <c r="K38" s="18">
        <f t="shared" ref="K38:K64" si="12">C38*H38/100</f>
        <v>56250</v>
      </c>
      <c r="L38" s="28">
        <f t="shared" ref="L38:L64" si="13">IFERROR(K38/J38,"-")</f>
        <v>2.8125</v>
      </c>
    </row>
    <row r="39" spans="1:12" x14ac:dyDescent="0.2">
      <c r="A39" s="38">
        <f t="shared" si="6"/>
        <v>0</v>
      </c>
      <c r="B39" s="38">
        <f t="shared" si="7"/>
        <v>0</v>
      </c>
      <c r="C39" s="42"/>
      <c r="D39" s="43"/>
      <c r="E39" s="43"/>
      <c r="F39" s="19">
        <f t="shared" si="9"/>
        <v>0</v>
      </c>
      <c r="G39" s="43"/>
      <c r="H39" s="28">
        <f t="shared" si="8"/>
        <v>0</v>
      </c>
      <c r="I39" s="18" t="str">
        <f t="shared" si="10"/>
        <v>-</v>
      </c>
      <c r="J39" s="18" t="str">
        <f t="shared" si="11"/>
        <v>-</v>
      </c>
      <c r="K39" s="18">
        <f t="shared" si="12"/>
        <v>0</v>
      </c>
      <c r="L39" s="28" t="str">
        <f t="shared" si="13"/>
        <v>-</v>
      </c>
    </row>
    <row r="40" spans="1:12" x14ac:dyDescent="0.2">
      <c r="A40" s="38">
        <f t="shared" si="6"/>
        <v>0</v>
      </c>
      <c r="B40" s="38">
        <f t="shared" si="7"/>
        <v>0</v>
      </c>
      <c r="C40" s="42"/>
      <c r="D40" s="43"/>
      <c r="E40" s="43"/>
      <c r="F40" s="19">
        <f t="shared" si="9"/>
        <v>0</v>
      </c>
      <c r="G40" s="43"/>
      <c r="H40" s="28">
        <f t="shared" si="8"/>
        <v>0</v>
      </c>
      <c r="I40" s="18" t="str">
        <f t="shared" si="10"/>
        <v>-</v>
      </c>
      <c r="J40" s="18" t="str">
        <f t="shared" si="11"/>
        <v>-</v>
      </c>
      <c r="K40" s="18">
        <f t="shared" si="12"/>
        <v>0</v>
      </c>
      <c r="L40" s="28" t="str">
        <f t="shared" si="13"/>
        <v>-</v>
      </c>
    </row>
    <row r="41" spans="1:12" x14ac:dyDescent="0.2">
      <c r="A41" s="38">
        <f t="shared" si="6"/>
        <v>0</v>
      </c>
      <c r="B41" s="38">
        <f t="shared" si="7"/>
        <v>0</v>
      </c>
      <c r="C41" s="42"/>
      <c r="D41" s="43"/>
      <c r="E41" s="43"/>
      <c r="F41" s="19">
        <f t="shared" si="9"/>
        <v>0</v>
      </c>
      <c r="G41" s="43"/>
      <c r="H41" s="28">
        <f t="shared" si="8"/>
        <v>0</v>
      </c>
      <c r="I41" s="18" t="str">
        <f t="shared" si="10"/>
        <v>-</v>
      </c>
      <c r="J41" s="18" t="str">
        <f t="shared" si="11"/>
        <v>-</v>
      </c>
      <c r="K41" s="18">
        <f t="shared" si="12"/>
        <v>0</v>
      </c>
      <c r="L41" s="28" t="str">
        <f t="shared" si="13"/>
        <v>-</v>
      </c>
    </row>
    <row r="42" spans="1:12" x14ac:dyDescent="0.2">
      <c r="A42" s="38">
        <f t="shared" si="6"/>
        <v>0</v>
      </c>
      <c r="B42" s="38">
        <f t="shared" si="7"/>
        <v>0</v>
      </c>
      <c r="C42" s="42"/>
      <c r="D42" s="43"/>
      <c r="E42" s="44"/>
      <c r="F42" s="19">
        <f t="shared" si="9"/>
        <v>0</v>
      </c>
      <c r="G42" s="43"/>
      <c r="H42" s="28">
        <f t="shared" ref="H42:H64" si="14">E42-(100-E42)*G42/100</f>
        <v>0</v>
      </c>
      <c r="I42" s="18" t="str">
        <f t="shared" si="10"/>
        <v>-</v>
      </c>
      <c r="J42" s="18" t="str">
        <f t="shared" si="11"/>
        <v>-</v>
      </c>
      <c r="K42" s="18">
        <f t="shared" si="12"/>
        <v>0</v>
      </c>
      <c r="L42" s="28" t="str">
        <f t="shared" si="13"/>
        <v>-</v>
      </c>
    </row>
    <row r="43" spans="1:12" x14ac:dyDescent="0.2">
      <c r="A43" s="38">
        <f t="shared" si="6"/>
        <v>0</v>
      </c>
      <c r="B43" s="38">
        <f t="shared" si="7"/>
        <v>0</v>
      </c>
      <c r="C43" s="42"/>
      <c r="D43" s="43"/>
      <c r="E43" s="44"/>
      <c r="F43" s="19">
        <f t="shared" si="9"/>
        <v>0</v>
      </c>
      <c r="G43" s="43"/>
      <c r="H43" s="28">
        <f t="shared" si="14"/>
        <v>0</v>
      </c>
      <c r="I43" s="18" t="str">
        <f t="shared" si="10"/>
        <v>-</v>
      </c>
      <c r="J43" s="18" t="str">
        <f t="shared" si="11"/>
        <v>-</v>
      </c>
      <c r="K43" s="18">
        <f t="shared" si="12"/>
        <v>0</v>
      </c>
      <c r="L43" s="28" t="str">
        <f t="shared" si="13"/>
        <v>-</v>
      </c>
    </row>
    <row r="44" spans="1:12" x14ac:dyDescent="0.2">
      <c r="A44" s="38">
        <f t="shared" si="6"/>
        <v>0</v>
      </c>
      <c r="B44" s="38">
        <f t="shared" si="7"/>
        <v>0</v>
      </c>
      <c r="C44" s="42"/>
      <c r="D44" s="43"/>
      <c r="E44" s="44"/>
      <c r="F44" s="19">
        <f t="shared" si="9"/>
        <v>0</v>
      </c>
      <c r="G44" s="43"/>
      <c r="H44" s="28">
        <f t="shared" si="14"/>
        <v>0</v>
      </c>
      <c r="I44" s="18" t="str">
        <f t="shared" si="10"/>
        <v>-</v>
      </c>
      <c r="J44" s="18" t="str">
        <f t="shared" si="11"/>
        <v>-</v>
      </c>
      <c r="K44" s="18">
        <f t="shared" si="12"/>
        <v>0</v>
      </c>
      <c r="L44" s="28" t="str">
        <f t="shared" si="13"/>
        <v>-</v>
      </c>
    </row>
    <row r="45" spans="1:12" x14ac:dyDescent="0.2">
      <c r="A45" s="38">
        <f t="shared" si="6"/>
        <v>0</v>
      </c>
      <c r="B45" s="38">
        <f t="shared" si="7"/>
        <v>0</v>
      </c>
      <c r="C45" s="42"/>
      <c r="D45" s="43"/>
      <c r="E45" s="44"/>
      <c r="F45" s="19">
        <f t="shared" si="9"/>
        <v>0</v>
      </c>
      <c r="G45" s="43"/>
      <c r="H45" s="28">
        <f t="shared" si="14"/>
        <v>0</v>
      </c>
      <c r="I45" s="18" t="str">
        <f t="shared" si="10"/>
        <v>-</v>
      </c>
      <c r="J45" s="18" t="str">
        <f t="shared" si="11"/>
        <v>-</v>
      </c>
      <c r="K45" s="18">
        <f t="shared" si="12"/>
        <v>0</v>
      </c>
      <c r="L45" s="28" t="str">
        <f t="shared" si="13"/>
        <v>-</v>
      </c>
    </row>
    <row r="46" spans="1:12" x14ac:dyDescent="0.2">
      <c r="A46" s="38">
        <f t="shared" si="6"/>
        <v>0</v>
      </c>
      <c r="B46" s="38">
        <f t="shared" si="7"/>
        <v>0</v>
      </c>
      <c r="C46" s="42"/>
      <c r="D46" s="43"/>
      <c r="E46" s="44"/>
      <c r="F46" s="19">
        <f t="shared" si="9"/>
        <v>0</v>
      </c>
      <c r="G46" s="43"/>
      <c r="H46" s="28">
        <f t="shared" si="14"/>
        <v>0</v>
      </c>
      <c r="I46" s="18" t="str">
        <f t="shared" si="10"/>
        <v>-</v>
      </c>
      <c r="J46" s="18" t="str">
        <f t="shared" si="11"/>
        <v>-</v>
      </c>
      <c r="K46" s="18">
        <f t="shared" si="12"/>
        <v>0</v>
      </c>
      <c r="L46" s="28" t="str">
        <f t="shared" si="13"/>
        <v>-</v>
      </c>
    </row>
    <row r="47" spans="1:12" x14ac:dyDescent="0.2">
      <c r="A47" s="38">
        <f t="shared" si="6"/>
        <v>0</v>
      </c>
      <c r="B47" s="38">
        <f t="shared" si="7"/>
        <v>0</v>
      </c>
      <c r="C47" s="42"/>
      <c r="D47" s="43"/>
      <c r="E47" s="44"/>
      <c r="F47" s="19">
        <f t="shared" si="9"/>
        <v>0</v>
      </c>
      <c r="G47" s="43"/>
      <c r="H47" s="28">
        <f t="shared" si="14"/>
        <v>0</v>
      </c>
      <c r="I47" s="18" t="str">
        <f t="shared" si="10"/>
        <v>-</v>
      </c>
      <c r="J47" s="18" t="str">
        <f t="shared" si="11"/>
        <v>-</v>
      </c>
      <c r="K47" s="18">
        <f t="shared" si="12"/>
        <v>0</v>
      </c>
      <c r="L47" s="28" t="str">
        <f t="shared" si="13"/>
        <v>-</v>
      </c>
    </row>
    <row r="48" spans="1:12" x14ac:dyDescent="0.2">
      <c r="A48" s="38">
        <f t="shared" si="6"/>
        <v>0</v>
      </c>
      <c r="B48" s="38">
        <f t="shared" si="7"/>
        <v>0</v>
      </c>
      <c r="C48" s="42"/>
      <c r="D48" s="43"/>
      <c r="E48" s="44"/>
      <c r="F48" s="19">
        <f t="shared" si="9"/>
        <v>0</v>
      </c>
      <c r="G48" s="43"/>
      <c r="H48" s="28">
        <f t="shared" si="14"/>
        <v>0</v>
      </c>
      <c r="I48" s="18" t="str">
        <f t="shared" si="10"/>
        <v>-</v>
      </c>
      <c r="J48" s="18" t="str">
        <f t="shared" si="11"/>
        <v>-</v>
      </c>
      <c r="K48" s="18">
        <f t="shared" si="12"/>
        <v>0</v>
      </c>
      <c r="L48" s="28" t="str">
        <f t="shared" si="13"/>
        <v>-</v>
      </c>
    </row>
    <row r="49" spans="1:12" x14ac:dyDescent="0.2">
      <c r="A49" s="38">
        <f t="shared" si="6"/>
        <v>0</v>
      </c>
      <c r="B49" s="38">
        <f t="shared" si="7"/>
        <v>0</v>
      </c>
      <c r="C49" s="42"/>
      <c r="D49" s="43"/>
      <c r="E49" s="44"/>
      <c r="F49" s="19">
        <f t="shared" si="9"/>
        <v>0</v>
      </c>
      <c r="G49" s="43"/>
      <c r="H49" s="28">
        <f t="shared" si="14"/>
        <v>0</v>
      </c>
      <c r="I49" s="18" t="str">
        <f t="shared" si="10"/>
        <v>-</v>
      </c>
      <c r="J49" s="18" t="str">
        <f t="shared" si="11"/>
        <v>-</v>
      </c>
      <c r="K49" s="18">
        <f t="shared" si="12"/>
        <v>0</v>
      </c>
      <c r="L49" s="28" t="str">
        <f t="shared" si="13"/>
        <v>-</v>
      </c>
    </row>
    <row r="50" spans="1:12" x14ac:dyDescent="0.2">
      <c r="A50" s="38">
        <f t="shared" si="6"/>
        <v>0</v>
      </c>
      <c r="B50" s="38">
        <f t="shared" si="7"/>
        <v>0</v>
      </c>
      <c r="C50" s="42"/>
      <c r="D50" s="43"/>
      <c r="E50" s="44"/>
      <c r="F50" s="19">
        <f t="shared" si="9"/>
        <v>0</v>
      </c>
      <c r="G50" s="43"/>
      <c r="H50" s="28">
        <f t="shared" si="14"/>
        <v>0</v>
      </c>
      <c r="I50" s="18" t="str">
        <f t="shared" si="10"/>
        <v>-</v>
      </c>
      <c r="J50" s="18" t="str">
        <f t="shared" si="11"/>
        <v>-</v>
      </c>
      <c r="K50" s="18">
        <f t="shared" si="12"/>
        <v>0</v>
      </c>
      <c r="L50" s="28" t="str">
        <f t="shared" si="13"/>
        <v>-</v>
      </c>
    </row>
    <row r="51" spans="1:12" x14ac:dyDescent="0.2">
      <c r="A51" s="38">
        <f t="shared" si="6"/>
        <v>0</v>
      </c>
      <c r="B51" s="38">
        <f t="shared" si="7"/>
        <v>0</v>
      </c>
      <c r="C51" s="42"/>
      <c r="D51" s="43"/>
      <c r="E51" s="44"/>
      <c r="F51" s="19">
        <f t="shared" si="9"/>
        <v>0</v>
      </c>
      <c r="G51" s="43"/>
      <c r="H51" s="28">
        <f t="shared" si="14"/>
        <v>0</v>
      </c>
      <c r="I51" s="18" t="str">
        <f t="shared" si="10"/>
        <v>-</v>
      </c>
      <c r="J51" s="18" t="str">
        <f t="shared" si="11"/>
        <v>-</v>
      </c>
      <c r="K51" s="18">
        <f t="shared" si="12"/>
        <v>0</v>
      </c>
      <c r="L51" s="28" t="str">
        <f t="shared" si="13"/>
        <v>-</v>
      </c>
    </row>
    <row r="52" spans="1:12" x14ac:dyDescent="0.2">
      <c r="A52" s="38">
        <f t="shared" si="6"/>
        <v>0</v>
      </c>
      <c r="B52" s="38">
        <f t="shared" si="7"/>
        <v>0</v>
      </c>
      <c r="C52" s="42"/>
      <c r="D52" s="43"/>
      <c r="E52" s="44"/>
      <c r="F52" s="19">
        <f t="shared" si="9"/>
        <v>0</v>
      </c>
      <c r="G52" s="43"/>
      <c r="H52" s="28">
        <f t="shared" si="14"/>
        <v>0</v>
      </c>
      <c r="I52" s="18" t="str">
        <f t="shared" si="10"/>
        <v>-</v>
      </c>
      <c r="J52" s="18" t="str">
        <f t="shared" si="11"/>
        <v>-</v>
      </c>
      <c r="K52" s="18">
        <f t="shared" si="12"/>
        <v>0</v>
      </c>
      <c r="L52" s="28" t="str">
        <f t="shared" si="13"/>
        <v>-</v>
      </c>
    </row>
    <row r="53" spans="1:12" x14ac:dyDescent="0.2">
      <c r="A53" s="38">
        <f t="shared" si="6"/>
        <v>0</v>
      </c>
      <c r="B53" s="38">
        <f t="shared" si="7"/>
        <v>0</v>
      </c>
      <c r="C53" s="42"/>
      <c r="D53" s="43"/>
      <c r="E53" s="44"/>
      <c r="F53" s="19">
        <f t="shared" si="9"/>
        <v>0</v>
      </c>
      <c r="G53" s="43"/>
      <c r="H53" s="28">
        <f t="shared" si="14"/>
        <v>0</v>
      </c>
      <c r="I53" s="18" t="str">
        <f t="shared" si="10"/>
        <v>-</v>
      </c>
      <c r="J53" s="18" t="str">
        <f t="shared" si="11"/>
        <v>-</v>
      </c>
      <c r="K53" s="18">
        <f t="shared" si="12"/>
        <v>0</v>
      </c>
      <c r="L53" s="28" t="str">
        <f t="shared" si="13"/>
        <v>-</v>
      </c>
    </row>
    <row r="54" spans="1:12" x14ac:dyDescent="0.2">
      <c r="A54" s="38">
        <f t="shared" si="6"/>
        <v>0</v>
      </c>
      <c r="B54" s="38">
        <f t="shared" si="7"/>
        <v>0</v>
      </c>
      <c r="C54" s="42"/>
      <c r="D54" s="43"/>
      <c r="E54" s="44"/>
      <c r="F54" s="19">
        <f t="shared" si="9"/>
        <v>0</v>
      </c>
      <c r="G54" s="43"/>
      <c r="H54" s="28">
        <f t="shared" si="14"/>
        <v>0</v>
      </c>
      <c r="I54" s="18" t="str">
        <f t="shared" si="10"/>
        <v>-</v>
      </c>
      <c r="J54" s="18" t="str">
        <f t="shared" si="11"/>
        <v>-</v>
      </c>
      <c r="K54" s="18">
        <f t="shared" si="12"/>
        <v>0</v>
      </c>
      <c r="L54" s="28" t="str">
        <f t="shared" si="13"/>
        <v>-</v>
      </c>
    </row>
    <row r="55" spans="1:12" x14ac:dyDescent="0.2">
      <c r="A55" s="38">
        <f t="shared" si="6"/>
        <v>0</v>
      </c>
      <c r="B55" s="38">
        <f t="shared" si="7"/>
        <v>0</v>
      </c>
      <c r="C55" s="42"/>
      <c r="D55" s="43"/>
      <c r="E55" s="44"/>
      <c r="F55" s="19">
        <f t="shared" si="9"/>
        <v>0</v>
      </c>
      <c r="G55" s="43"/>
      <c r="H55" s="28">
        <f t="shared" si="14"/>
        <v>0</v>
      </c>
      <c r="I55" s="18" t="str">
        <f t="shared" si="10"/>
        <v>-</v>
      </c>
      <c r="J55" s="18" t="str">
        <f t="shared" si="11"/>
        <v>-</v>
      </c>
      <c r="K55" s="18">
        <f t="shared" si="12"/>
        <v>0</v>
      </c>
      <c r="L55" s="28" t="str">
        <f t="shared" si="13"/>
        <v>-</v>
      </c>
    </row>
    <row r="56" spans="1:12" x14ac:dyDescent="0.2">
      <c r="A56" s="38">
        <f t="shared" si="6"/>
        <v>0</v>
      </c>
      <c r="B56" s="38">
        <f t="shared" si="7"/>
        <v>0</v>
      </c>
      <c r="C56" s="42"/>
      <c r="D56" s="43"/>
      <c r="E56" s="44"/>
      <c r="F56" s="19">
        <f t="shared" si="9"/>
        <v>0</v>
      </c>
      <c r="G56" s="43"/>
      <c r="H56" s="28">
        <f t="shared" si="14"/>
        <v>0</v>
      </c>
      <c r="I56" s="18" t="str">
        <f t="shared" si="10"/>
        <v>-</v>
      </c>
      <c r="J56" s="18" t="str">
        <f t="shared" si="11"/>
        <v>-</v>
      </c>
      <c r="K56" s="18">
        <f t="shared" si="12"/>
        <v>0</v>
      </c>
      <c r="L56" s="28" t="str">
        <f t="shared" si="13"/>
        <v>-</v>
      </c>
    </row>
    <row r="57" spans="1:12" x14ac:dyDescent="0.2">
      <c r="A57" s="38">
        <f t="shared" si="6"/>
        <v>0</v>
      </c>
      <c r="B57" s="38">
        <f t="shared" si="7"/>
        <v>0</v>
      </c>
      <c r="C57" s="42"/>
      <c r="D57" s="43"/>
      <c r="E57" s="44"/>
      <c r="F57" s="19">
        <f t="shared" si="9"/>
        <v>0</v>
      </c>
      <c r="G57" s="43"/>
      <c r="H57" s="28">
        <f t="shared" si="14"/>
        <v>0</v>
      </c>
      <c r="I57" s="18" t="str">
        <f t="shared" si="10"/>
        <v>-</v>
      </c>
      <c r="J57" s="18" t="str">
        <f t="shared" si="11"/>
        <v>-</v>
      </c>
      <c r="K57" s="18">
        <f t="shared" si="12"/>
        <v>0</v>
      </c>
      <c r="L57" s="28" t="str">
        <f t="shared" si="13"/>
        <v>-</v>
      </c>
    </row>
    <row r="58" spans="1:12" x14ac:dyDescent="0.2">
      <c r="A58" s="38">
        <f t="shared" si="6"/>
        <v>0</v>
      </c>
      <c r="B58" s="38">
        <f t="shared" si="7"/>
        <v>0</v>
      </c>
      <c r="C58" s="42"/>
      <c r="D58" s="43"/>
      <c r="E58" s="44"/>
      <c r="F58" s="19">
        <f t="shared" si="9"/>
        <v>0</v>
      </c>
      <c r="G58" s="43"/>
      <c r="H58" s="28">
        <f t="shared" si="14"/>
        <v>0</v>
      </c>
      <c r="I58" s="18" t="str">
        <f t="shared" si="10"/>
        <v>-</v>
      </c>
      <c r="J58" s="18" t="str">
        <f t="shared" si="11"/>
        <v>-</v>
      </c>
      <c r="K58" s="18">
        <f t="shared" si="12"/>
        <v>0</v>
      </c>
      <c r="L58" s="28" t="str">
        <f t="shared" si="13"/>
        <v>-</v>
      </c>
    </row>
    <row r="59" spans="1:12" x14ac:dyDescent="0.2">
      <c r="A59" s="38">
        <f t="shared" si="6"/>
        <v>0</v>
      </c>
      <c r="B59" s="38">
        <f t="shared" si="7"/>
        <v>0</v>
      </c>
      <c r="C59" s="42"/>
      <c r="D59" s="43"/>
      <c r="E59" s="44"/>
      <c r="F59" s="19">
        <f t="shared" si="9"/>
        <v>0</v>
      </c>
      <c r="G59" s="43"/>
      <c r="H59" s="28">
        <f t="shared" si="14"/>
        <v>0</v>
      </c>
      <c r="I59" s="18" t="str">
        <f t="shared" si="10"/>
        <v>-</v>
      </c>
      <c r="J59" s="18" t="str">
        <f t="shared" si="11"/>
        <v>-</v>
      </c>
      <c r="K59" s="18">
        <f t="shared" si="12"/>
        <v>0</v>
      </c>
      <c r="L59" s="28" t="str">
        <f t="shared" si="13"/>
        <v>-</v>
      </c>
    </row>
    <row r="60" spans="1:12" x14ac:dyDescent="0.2">
      <c r="A60" s="38">
        <f t="shared" si="6"/>
        <v>0</v>
      </c>
      <c r="B60" s="38">
        <f t="shared" si="7"/>
        <v>0</v>
      </c>
      <c r="C60" s="42"/>
      <c r="D60" s="43"/>
      <c r="E60" s="44"/>
      <c r="F60" s="19">
        <f t="shared" si="9"/>
        <v>0</v>
      </c>
      <c r="G60" s="43"/>
      <c r="H60" s="28">
        <f t="shared" si="14"/>
        <v>0</v>
      </c>
      <c r="I60" s="18" t="str">
        <f t="shared" si="10"/>
        <v>-</v>
      </c>
      <c r="J60" s="18" t="str">
        <f t="shared" si="11"/>
        <v>-</v>
      </c>
      <c r="K60" s="18">
        <f t="shared" si="12"/>
        <v>0</v>
      </c>
      <c r="L60" s="28" t="str">
        <f t="shared" si="13"/>
        <v>-</v>
      </c>
    </row>
    <row r="61" spans="1:12" x14ac:dyDescent="0.2">
      <c r="A61" s="38">
        <f t="shared" si="6"/>
        <v>0</v>
      </c>
      <c r="B61" s="38">
        <f t="shared" si="7"/>
        <v>0</v>
      </c>
      <c r="C61" s="42"/>
      <c r="D61" s="43"/>
      <c r="E61" s="44"/>
      <c r="F61" s="19">
        <f t="shared" si="9"/>
        <v>0</v>
      </c>
      <c r="G61" s="43"/>
      <c r="H61" s="28">
        <f t="shared" si="14"/>
        <v>0</v>
      </c>
      <c r="I61" s="18" t="str">
        <f t="shared" si="10"/>
        <v>-</v>
      </c>
      <c r="J61" s="18" t="str">
        <f t="shared" si="11"/>
        <v>-</v>
      </c>
      <c r="K61" s="18">
        <f t="shared" si="12"/>
        <v>0</v>
      </c>
      <c r="L61" s="28" t="str">
        <f t="shared" si="13"/>
        <v>-</v>
      </c>
    </row>
    <row r="62" spans="1:12" x14ac:dyDescent="0.2">
      <c r="A62" s="38">
        <f t="shared" si="6"/>
        <v>0</v>
      </c>
      <c r="B62" s="38">
        <f t="shared" si="7"/>
        <v>0</v>
      </c>
      <c r="C62" s="42"/>
      <c r="D62" s="43"/>
      <c r="E62" s="44"/>
      <c r="F62" s="19">
        <f t="shared" si="9"/>
        <v>0</v>
      </c>
      <c r="G62" s="43"/>
      <c r="H62" s="28">
        <f t="shared" si="14"/>
        <v>0</v>
      </c>
      <c r="I62" s="18" t="str">
        <f t="shared" si="10"/>
        <v>-</v>
      </c>
      <c r="J62" s="18" t="str">
        <f t="shared" si="11"/>
        <v>-</v>
      </c>
      <c r="K62" s="18">
        <f t="shared" si="12"/>
        <v>0</v>
      </c>
      <c r="L62" s="28" t="str">
        <f t="shared" si="13"/>
        <v>-</v>
      </c>
    </row>
    <row r="63" spans="1:12" x14ac:dyDescent="0.2">
      <c r="A63" s="38">
        <f t="shared" si="6"/>
        <v>0</v>
      </c>
      <c r="B63" s="38">
        <f t="shared" si="7"/>
        <v>0</v>
      </c>
      <c r="C63" s="42"/>
      <c r="D63" s="43"/>
      <c r="E63" s="44"/>
      <c r="F63" s="19">
        <f t="shared" si="9"/>
        <v>0</v>
      </c>
      <c r="G63" s="43"/>
      <c r="H63" s="28">
        <f t="shared" si="14"/>
        <v>0</v>
      </c>
      <c r="I63" s="18" t="str">
        <f t="shared" si="10"/>
        <v>-</v>
      </c>
      <c r="J63" s="18" t="str">
        <f t="shared" si="11"/>
        <v>-</v>
      </c>
      <c r="K63" s="18">
        <f t="shared" si="12"/>
        <v>0</v>
      </c>
      <c r="L63" s="28" t="str">
        <f t="shared" si="13"/>
        <v>-</v>
      </c>
    </row>
    <row r="64" spans="1:12" x14ac:dyDescent="0.2">
      <c r="A64" s="38">
        <f t="shared" si="6"/>
        <v>0</v>
      </c>
      <c r="B64" s="38">
        <f t="shared" si="7"/>
        <v>0</v>
      </c>
      <c r="C64" s="42"/>
      <c r="D64" s="43"/>
      <c r="E64" s="44"/>
      <c r="F64" s="19">
        <f t="shared" si="9"/>
        <v>0</v>
      </c>
      <c r="G64" s="43"/>
      <c r="H64" s="28">
        <f t="shared" si="14"/>
        <v>0</v>
      </c>
      <c r="I64" s="18" t="str">
        <f t="shared" si="10"/>
        <v>-</v>
      </c>
      <c r="J64" s="18" t="str">
        <f t="shared" si="11"/>
        <v>-</v>
      </c>
      <c r="K64" s="18">
        <f t="shared" si="12"/>
        <v>0</v>
      </c>
      <c r="L64" s="28" t="str">
        <f t="shared" si="13"/>
        <v>-</v>
      </c>
    </row>
    <row r="65" spans="1:12" ht="15" x14ac:dyDescent="0.35">
      <c r="B65" s="14" t="s">
        <v>7</v>
      </c>
      <c r="C65" s="20">
        <f>SUM(C37:C64)</f>
        <v>230000</v>
      </c>
      <c r="D65" s="27">
        <f>C65/I65</f>
        <v>2.7034274193548389</v>
      </c>
      <c r="E65" s="21">
        <f>(I65-J65)/I65</f>
        <v>0.56000000000000005</v>
      </c>
      <c r="F65" s="22">
        <f>SUM(F37:F64)</f>
        <v>60650</v>
      </c>
      <c r="G65" s="21">
        <f>F65/C65</f>
        <v>0.26369565217391305</v>
      </c>
      <c r="H65" s="29">
        <f>E65-(1-E65)*G65</f>
        <v>0.44397391304347833</v>
      </c>
      <c r="I65" s="20">
        <f>SUM(I37:I64)</f>
        <v>85077.186963979417</v>
      </c>
      <c r="J65" s="20">
        <f>SUM(J37:J64)</f>
        <v>37433.962264150941</v>
      </c>
      <c r="K65" s="20">
        <f>SUM(K37:K64)</f>
        <v>102114</v>
      </c>
      <c r="L65" s="32">
        <f t="shared" ref="L65" si="15">K65/J65</f>
        <v>2.7278437500000003</v>
      </c>
    </row>
    <row r="66" spans="1:12" ht="15.75" thickBot="1" x14ac:dyDescent="0.4">
      <c r="C66" s="7"/>
      <c r="D66" s="8"/>
      <c r="E66" s="8"/>
      <c r="F66" s="8"/>
      <c r="G66" s="8"/>
      <c r="H66" s="3"/>
      <c r="I66" s="15"/>
      <c r="J66" s="15"/>
      <c r="K66" s="15"/>
      <c r="L66" s="16"/>
    </row>
    <row r="67" spans="1:12" x14ac:dyDescent="0.2">
      <c r="H67" s="48" t="s">
        <v>15</v>
      </c>
      <c r="I67" s="49">
        <f>I65-I33</f>
        <v>-377.35849056603911</v>
      </c>
      <c r="J67" s="49">
        <f>J65-J33</f>
        <v>-166.03773584905866</v>
      </c>
      <c r="K67" s="49">
        <f>K65-K33</f>
        <v>4714</v>
      </c>
      <c r="L67" s="50">
        <f>L65-L33</f>
        <v>0.13741821808510668</v>
      </c>
    </row>
    <row r="68" spans="1:12" ht="12" customHeight="1" x14ac:dyDescent="0.2">
      <c r="H68" s="51"/>
      <c r="I68" s="33" t="s">
        <v>10</v>
      </c>
      <c r="J68" s="33" t="s">
        <v>11</v>
      </c>
      <c r="K68" s="33" t="s">
        <v>12</v>
      </c>
      <c r="L68" s="52" t="s">
        <v>14</v>
      </c>
    </row>
    <row r="69" spans="1:12" x14ac:dyDescent="0.2">
      <c r="C69" s="11"/>
      <c r="H69" s="51"/>
      <c r="I69" s="33" t="s">
        <v>23</v>
      </c>
      <c r="J69" s="33" t="s">
        <v>24</v>
      </c>
      <c r="K69" s="33" t="s">
        <v>13</v>
      </c>
      <c r="L69" s="52" t="s">
        <v>2</v>
      </c>
    </row>
    <row r="70" spans="1:12" ht="13.5" thickBot="1" x14ac:dyDescent="0.25">
      <c r="C70" s="10"/>
      <c r="H70" s="53"/>
      <c r="I70" s="47"/>
      <c r="J70" s="54" t="s">
        <v>17</v>
      </c>
      <c r="K70" s="55" t="s">
        <v>18</v>
      </c>
      <c r="L70" s="56">
        <f>L67/L33</f>
        <v>5.3048511293634609E-2</v>
      </c>
    </row>
    <row r="71" spans="1:12" ht="4.9000000000000004" customHeight="1" thickBot="1" x14ac:dyDescent="0.25"/>
    <row r="72" spans="1:12" ht="15" x14ac:dyDescent="0.25">
      <c r="C72" s="57" t="s">
        <v>32</v>
      </c>
      <c r="D72" s="58"/>
      <c r="E72" s="59"/>
      <c r="F72" s="59" t="s">
        <v>21</v>
      </c>
      <c r="G72" s="60">
        <f>K33/C33</f>
        <v>0.43288888888888888</v>
      </c>
    </row>
    <row r="73" spans="1:12" x14ac:dyDescent="0.2">
      <c r="C73" s="61"/>
      <c r="D73" s="62"/>
      <c r="E73" s="63"/>
      <c r="F73" s="63" t="s">
        <v>22</v>
      </c>
      <c r="G73" s="64">
        <v>0.4</v>
      </c>
    </row>
    <row r="74" spans="1:12" ht="13.5" thickBot="1" x14ac:dyDescent="0.25">
      <c r="C74" s="65" t="s">
        <v>20</v>
      </c>
      <c r="D74" s="66">
        <f>K33</f>
        <v>97400</v>
      </c>
      <c r="E74" s="67"/>
      <c r="F74" s="67" t="s">
        <v>19</v>
      </c>
      <c r="G74" s="68">
        <f>G72-G73</f>
        <v>3.2888888888888856E-2</v>
      </c>
    </row>
    <row r="75" spans="1:12" ht="4.9000000000000004" customHeight="1" thickBot="1" x14ac:dyDescent="0.25">
      <c r="A75" s="4"/>
      <c r="B75" s="4"/>
      <c r="C75" s="23"/>
      <c r="D75" s="24"/>
      <c r="E75" s="25"/>
      <c r="F75" s="25"/>
      <c r="G75" s="26"/>
      <c r="H75" s="4"/>
      <c r="I75" s="4"/>
      <c r="J75" s="4"/>
      <c r="K75" s="4"/>
      <c r="L75" s="4"/>
    </row>
    <row r="76" spans="1:12" ht="15" x14ac:dyDescent="0.25">
      <c r="C76" s="69" t="s">
        <v>35</v>
      </c>
      <c r="D76" s="70"/>
      <c r="E76" s="70"/>
      <c r="F76" s="71" t="s">
        <v>19</v>
      </c>
      <c r="G76" s="72">
        <f>K65/C65</f>
        <v>0.44397391304347827</v>
      </c>
      <c r="J76" s="34"/>
    </row>
    <row r="77" spans="1:12" x14ac:dyDescent="0.2">
      <c r="C77" s="73"/>
      <c r="D77" s="74"/>
      <c r="E77" s="75"/>
      <c r="F77" s="76" t="s">
        <v>22</v>
      </c>
      <c r="G77" s="77">
        <v>0.4</v>
      </c>
    </row>
    <row r="78" spans="1:12" ht="13.5" thickBot="1" x14ac:dyDescent="0.25">
      <c r="C78" s="78" t="s">
        <v>20</v>
      </c>
      <c r="D78" s="79">
        <f>K65</f>
        <v>102114</v>
      </c>
      <c r="E78" s="80"/>
      <c r="F78" s="81" t="s">
        <v>19</v>
      </c>
      <c r="G78" s="82">
        <f>G76-G77</f>
        <v>4.3973913043478252E-2</v>
      </c>
    </row>
  </sheetData>
  <protectedRanges>
    <protectedRange password="CE57" sqref="C5:G35 C37:G66" name="Range1"/>
  </protectedRanges>
  <phoneticPr fontId="0" type="noConversion"/>
  <printOptions gridLines="1"/>
  <pageMargins left="0.25" right="0.25" top="0.75" bottom="0.75" header="0.3" footer="0.3"/>
  <pageSetup scale="95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Management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Weiss</dc:creator>
  <cp:lastModifiedBy>SARAH BARR</cp:lastModifiedBy>
  <cp:lastPrinted>2015-07-26T21:29:00Z</cp:lastPrinted>
  <dcterms:created xsi:type="dcterms:W3CDTF">2006-08-09T00:50:29Z</dcterms:created>
  <dcterms:modified xsi:type="dcterms:W3CDTF">2019-08-30T20:59:40Z</dcterms:modified>
</cp:coreProperties>
</file>